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My Drive\קרן השתלמות\דיווחים רגולטוריים\דיווח סטטיסטי\2022\HL_68_Meydastatisti\"/>
    </mc:Choice>
  </mc:AlternateContent>
  <xr:revisionPtr revIDLastSave="0" documentId="8_{D1820E53-2D52-4A64-9EB1-A03B5A033C7C}" xr6:coauthVersionLast="47" xr6:coauthVersionMax="47" xr10:uidLastSave="{00000000-0000-0000-0000-000000000000}"/>
  <bookViews>
    <workbookView xWindow="-108" yWindow="-108" windowWidth="23256" windowHeight="12576" xr2:uid="{2D3E9328-2FD6-4A26-8027-92C2133EA663}"/>
  </bookViews>
  <sheets>
    <sheet name="נספח א4 - G" sheetId="1" r:id="rId1"/>
    <sheet name="נספח א5 - G" sheetId="2" r:id="rId2"/>
    <sheet name="נספח ב4 - G" sheetId="3" r:id="rId3"/>
    <sheet name="נספח ב5 - G" sheetId="4" r:id="rId4"/>
  </sheets>
  <externalReferences>
    <externalReference r:id="rId5"/>
  </externalReferences>
  <definedNames>
    <definedName name="List_All_Periods" localSheetId="0">#REF!</definedName>
    <definedName name="List_All_Periods" localSheetId="2">#REF!</definedName>
    <definedName name="List_All_Periods" localSheetId="3">#REF!</definedName>
    <definedName name="List_All_Periods">#REF!</definedName>
    <definedName name="List_Names">'[1]רשימת גופים'!$A$3:$A$230</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4" l="1"/>
  <c r="B3" i="4"/>
  <c r="B2" i="4"/>
  <c r="B1" i="4"/>
  <c r="I10" i="3"/>
  <c r="C10" i="3"/>
  <c r="J8" i="3"/>
  <c r="B3" i="3"/>
  <c r="B2" i="3"/>
  <c r="B1" i="3"/>
  <c r="R14" i="2"/>
  <c r="W10" i="4" s="1"/>
  <c r="K14" i="2"/>
  <c r="O10" i="4" s="1"/>
  <c r="D14" i="2"/>
  <c r="G10" i="4" s="1"/>
  <c r="B3" i="2"/>
  <c r="B2" i="2"/>
  <c r="B1" i="2"/>
  <c r="K14" i="1"/>
  <c r="P10" i="3" s="1"/>
  <c r="D14" i="1"/>
  <c r="H10" i="3" s="1"/>
  <c r="K9" i="1"/>
  <c r="B3" i="1"/>
  <c r="B2" i="1"/>
  <c r="B1" i="1"/>
  <c r="J10" i="3" l="1"/>
  <c r="I10" i="4"/>
  <c r="Q10" i="4"/>
  <c r="K10" i="3"/>
  <c r="J10" i="4"/>
  <c r="R10" i="4"/>
  <c r="H10" i="4"/>
  <c r="D15" i="1"/>
  <c r="D15" i="2"/>
  <c r="D10" i="3"/>
  <c r="L10" i="3"/>
  <c r="C10" i="4"/>
  <c r="K10" i="4"/>
  <c r="S10" i="4"/>
  <c r="K15" i="1"/>
  <c r="K15" i="2"/>
  <c r="E10" i="3"/>
  <c r="M10" i="3"/>
  <c r="D10" i="4"/>
  <c r="L10" i="4"/>
  <c r="T10" i="4"/>
  <c r="R15" i="2"/>
  <c r="F10" i="3"/>
  <c r="N10" i="3"/>
  <c r="E10" i="4"/>
  <c r="M10" i="4"/>
  <c r="U10" i="4"/>
  <c r="G10" i="3"/>
  <c r="O10" i="3"/>
  <c r="F10" i="4"/>
  <c r="N10" i="4"/>
  <c r="V10" i="4"/>
</calcChain>
</file>

<file path=xl/sharedStrings.xml><?xml version="1.0" encoding="utf-8"?>
<sst xmlns="http://schemas.openxmlformats.org/spreadsheetml/2006/main" count="191" uniqueCount="67">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</sst>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name val="Arial"/>
      <family val="2"/>
    </font>
    <font>
      <b/>
      <sz val="14"/>
      <color indexed="8"/>
      <name val="David"/>
      <family val="2"/>
    </font>
    <font>
      <sz val="10"/>
      <name val="David"/>
      <family val="2"/>
    </font>
    <font>
      <b/>
      <sz val="16"/>
      <color indexed="8"/>
      <name val="David"/>
      <family val="2"/>
    </font>
    <font>
      <b/>
      <sz val="12"/>
      <name val="David"/>
      <family val="2"/>
    </font>
    <font>
      <u/>
      <sz val="10"/>
      <color indexed="12"/>
      <name val="Arial"/>
      <family val="2"/>
    </font>
    <font>
      <b/>
      <sz val="11"/>
      <color indexed="8"/>
      <name val="David"/>
      <family val="2"/>
    </font>
    <font>
      <b/>
      <sz val="14"/>
      <name val="David"/>
      <family val="2"/>
    </font>
    <font>
      <b/>
      <u/>
      <sz val="10"/>
      <name val="David"/>
      <family val="2"/>
    </font>
    <font>
      <b/>
      <sz val="10"/>
      <name val="David"/>
      <family val="2"/>
    </font>
    <font>
      <sz val="10"/>
      <color indexed="8"/>
      <name val="David"/>
      <family val="2"/>
    </font>
    <font>
      <sz val="10"/>
      <color indexed="10"/>
      <name val="David"/>
      <family val="2"/>
      <charset val="177"/>
    </font>
    <font>
      <sz val="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5">
    <xf numFmtId="0" fontId="0" fillId="0" borderId="0"/>
    <xf numFmtId="0" fontId="6" fillId="0" borderId="0">
      <alignment vertical="top"/>
      <protection locked="0"/>
    </xf>
    <xf numFmtId="0" fontId="1" fillId="0" borderId="0">
      <alignment wrapText="1"/>
    </xf>
    <xf numFmtId="0" fontId="1" fillId="0" borderId="0"/>
    <xf numFmtId="0" fontId="1" fillId="0" borderId="0">
      <alignment wrapText="1"/>
    </xf>
  </cellStyleXfs>
  <cellXfs count="59">
    <xf numFmtId="0" fontId="0" fillId="0" borderId="0" xfId="0"/>
    <xf numFmtId="0" fontId="2" fillId="0" borderId="0" xfId="2" applyFont="1" applyAlignment="1">
      <alignment horizontal="right" readingOrder="2"/>
    </xf>
    <xf numFmtId="0" fontId="3" fillId="0" borderId="0" xfId="3" applyFont="1"/>
    <xf numFmtId="0" fontId="4" fillId="2" borderId="0" xfId="2" applyFont="1" applyFill="1" applyAlignment="1">
      <alignment horizontal="right" vertical="center"/>
    </xf>
    <xf numFmtId="0" fontId="5" fillId="0" borderId="0" xfId="3" applyFont="1"/>
    <xf numFmtId="0" fontId="6" fillId="3" borderId="0" xfId="1" applyFill="1" applyAlignment="1" applyProtection="1"/>
    <xf numFmtId="0" fontId="7" fillId="0" borderId="0" xfId="4" applyFont="1" applyAlignment="1">
      <alignment horizontal="right" vertical="center"/>
    </xf>
    <xf numFmtId="0" fontId="8" fillId="0" borderId="0" xfId="3" applyFont="1"/>
    <xf numFmtId="0" fontId="3" fillId="0" borderId="1" xfId="3" applyFont="1" applyBorder="1"/>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10" fillId="4" borderId="5" xfId="3" applyFont="1" applyFill="1" applyBorder="1" applyAlignment="1">
      <alignment horizontal="center" vertical="top" wrapText="1"/>
    </xf>
    <xf numFmtId="0" fontId="3" fillId="0" borderId="6" xfId="3" applyFont="1" applyBorder="1"/>
    <xf numFmtId="0" fontId="9" fillId="4" borderId="6" xfId="3" applyFont="1" applyFill="1" applyBorder="1" applyAlignment="1">
      <alignment horizontal="center" vertical="center" wrapText="1"/>
    </xf>
    <xf numFmtId="0" fontId="10" fillId="4" borderId="7" xfId="3" applyFont="1" applyFill="1" applyBorder="1" applyAlignment="1">
      <alignment vertical="top" wrapText="1"/>
    </xf>
    <xf numFmtId="0" fontId="10" fillId="4" borderId="8" xfId="3" applyFont="1" applyFill="1" applyBorder="1" applyAlignment="1">
      <alignment horizontal="center" vertical="top" wrapText="1"/>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10" xfId="3" applyFont="1" applyFill="1" applyBorder="1" applyAlignment="1">
      <alignment horizontal="center" vertical="top" wrapText="1" readingOrder="2"/>
    </xf>
    <xf numFmtId="0" fontId="10" fillId="4" borderId="7" xfId="3" applyFont="1" applyFill="1" applyBorder="1" applyAlignment="1">
      <alignment horizontal="right" vertical="top" wrapText="1"/>
    </xf>
    <xf numFmtId="0" fontId="10" fillId="4" borderId="11" xfId="3" applyFont="1" applyFill="1" applyBorder="1" applyAlignment="1">
      <alignment horizontal="center" vertical="top" wrapText="1" readingOrder="2"/>
    </xf>
    <xf numFmtId="0" fontId="3" fillId="0" borderId="12" xfId="3" applyFont="1" applyBorder="1"/>
    <xf numFmtId="0" fontId="9" fillId="4" borderId="12" xfId="3" applyFont="1" applyFill="1" applyBorder="1" applyAlignment="1">
      <alignment horizontal="center" vertical="center" wrapText="1"/>
    </xf>
    <xf numFmtId="164" fontId="10" fillId="4" borderId="13"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49" fontId="10" fillId="4" borderId="3"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10"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0" fontId="3" fillId="0" borderId="5" xfId="3" applyFont="1" applyBorder="1" applyAlignment="1">
      <alignment vertical="top"/>
    </xf>
    <xf numFmtId="0" fontId="3" fillId="5" borderId="12" xfId="3" applyFont="1" applyFill="1" applyBorder="1" applyAlignment="1">
      <alignment horizontal="right" vertical="center" wrapText="1"/>
    </xf>
    <xf numFmtId="3" fontId="10" fillId="5" borderId="15" xfId="3" applyNumberFormat="1" applyFont="1" applyFill="1" applyBorder="1" applyAlignment="1" applyProtection="1">
      <alignment horizontal="left" vertical="center" wrapText="1"/>
      <protection locked="0"/>
    </xf>
    <xf numFmtId="3" fontId="10" fillId="6" borderId="8" xfId="3" applyNumberFormat="1" applyFont="1" applyFill="1" applyBorder="1" applyAlignment="1">
      <alignment horizontal="left" vertical="top" wrapText="1"/>
    </xf>
    <xf numFmtId="3" fontId="10" fillId="6" borderId="16" xfId="3" applyNumberFormat="1" applyFont="1" applyFill="1" applyBorder="1" applyAlignment="1">
      <alignment horizontal="left" vertical="top" wrapText="1"/>
    </xf>
    <xf numFmtId="3" fontId="10" fillId="6" borderId="17" xfId="3" applyNumberFormat="1" applyFont="1" applyFill="1" applyBorder="1" applyAlignment="1">
      <alignment horizontal="left" vertical="top" wrapText="1"/>
    </xf>
    <xf numFmtId="3" fontId="10" fillId="6" borderId="9" xfId="3" applyNumberFormat="1" applyFont="1" applyFill="1" applyBorder="1" applyAlignment="1">
      <alignment horizontal="left" vertical="top" wrapText="1"/>
    </xf>
    <xf numFmtId="3" fontId="10" fillId="6" borderId="10" xfId="3" applyNumberFormat="1" applyFont="1" applyFill="1" applyBorder="1" applyAlignment="1">
      <alignment horizontal="left" vertical="top" wrapText="1"/>
    </xf>
    <xf numFmtId="0" fontId="3" fillId="0" borderId="12" xfId="3" applyFont="1" applyBorder="1" applyAlignment="1">
      <alignment vertical="top"/>
    </xf>
    <xf numFmtId="3" fontId="10" fillId="4" borderId="15" xfId="3" applyNumberFormat="1" applyFont="1" applyFill="1" applyBorder="1" applyAlignment="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10" fillId="4" borderId="21" xfId="3" applyFont="1" applyFill="1" applyBorder="1" applyAlignment="1">
      <alignment horizontal="center" vertical="top" wrapText="1" readingOrder="2"/>
    </xf>
    <xf numFmtId="0" fontId="10" fillId="4" borderId="17" xfId="3" applyFont="1" applyFill="1" applyBorder="1" applyAlignment="1">
      <alignment horizontal="center" vertical="top" wrapText="1" readingOrder="2"/>
    </xf>
    <xf numFmtId="0" fontId="10" fillId="4" borderId="15" xfId="3" applyFont="1" applyFill="1" applyBorder="1" applyAlignment="1">
      <alignment horizontal="right" vertical="top" wrapText="1"/>
    </xf>
    <xf numFmtId="3" fontId="10" fillId="6" borderId="14" xfId="3" applyNumberFormat="1" applyFont="1" applyFill="1" applyBorder="1" applyAlignment="1">
      <alignment horizontal="left" vertical="top" wrapText="1"/>
    </xf>
    <xf numFmtId="0" fontId="1" fillId="0" borderId="0" xfId="3"/>
    <xf numFmtId="49" fontId="10" fillId="4" borderId="22" xfId="3" applyNumberFormat="1" applyFont="1" applyFill="1" applyBorder="1" applyAlignment="1">
      <alignment horizontal="center" vertical="top"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3" fillId="0" borderId="0" xfId="3" applyNumberFormat="1" applyFont="1"/>
    <xf numFmtId="0" fontId="10" fillId="0" borderId="0" xfId="3" applyFont="1" applyAlignment="1">
      <alignment horizontal="right" readingOrder="2"/>
    </xf>
    <xf numFmtId="0" fontId="3" fillId="0" borderId="0" xfId="3" applyFont="1" applyAlignment="1">
      <alignment horizontal="right" readingOrder="2"/>
    </xf>
    <xf numFmtId="0" fontId="3" fillId="0" borderId="0" xfId="3" applyFont="1" applyAlignment="1">
      <alignment horizontal="right" wrapText="1" readingOrder="2"/>
    </xf>
    <xf numFmtId="0" fontId="1" fillId="0" borderId="0" xfId="3" applyAlignment="1">
      <alignment horizontal="right" readingOrder="2"/>
    </xf>
    <xf numFmtId="0" fontId="10" fillId="0" borderId="0" xfId="3" applyFont="1" applyAlignment="1">
      <alignment horizontal="right" readingOrder="2"/>
    </xf>
  </cellXfs>
  <cellStyles count="5">
    <cellStyle name="Normal" xfId="0" builtinId="0"/>
    <cellStyle name="Normal 2" xfId="3" xr:uid="{5A700155-E597-4159-B9B7-48F88BB8FCCA}"/>
    <cellStyle name="Normal_Aform4v2" xfId="2" xr:uid="{97653B8E-1A12-42D6-AE97-A838F364756C}"/>
    <cellStyle name="Normal_Aform4v2 2" xfId="4" xr:uid="{96B85D71-7D3D-460E-96D6-5EEDF5A5AD53}"/>
    <cellStyle name="היפר-קישור" xfId="1"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1511;&#1512;&#1503;%20&#1492;&#1513;&#1514;&#1500;&#1502;&#1493;&#1514;\&#1491;&#1497;&#1493;&#1493;&#1495;&#1497;&#1501;%20&#1512;&#1490;&#1493;&#1500;&#1496;&#1493;&#1512;&#1497;&#1497;&#1501;\&#1491;&#1497;&#1493;&#1493;&#1495;%20&#1505;&#1496;&#1496;&#1497;&#1505;&#1496;&#1497;\2022\HL_68_Meydastatisti\netunim_520034968_2022.xlsx" TargetMode="External"/><Relationship Id="rId1" Type="http://schemas.openxmlformats.org/officeDocument/2006/relationships/externalLinkPath" Target="netunim_520034968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של עובדי חברת חשמל בע"מ</v>
          </cell>
          <cell r="F13">
            <v>2022</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row r="196">
          <cell r="A196" t="str">
            <v>ווישור חברה לביטוח</v>
          </cell>
        </row>
        <row r="197">
          <cell r="A197" t="str">
            <v>ליברה חברה לביטוח</v>
          </cell>
        </row>
        <row r="198">
          <cell r="A198" t="str">
            <v>מגדל מקפת  קרנות פנסיה וקופות גמל בע"מ</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ECA2-F21C-4ED5-BB94-0F587D365AE4}">
  <sheetPr>
    <tabColor indexed="46"/>
  </sheetPr>
  <dimension ref="B1:Q15"/>
  <sheetViews>
    <sheetView showZeros="0" rightToLeft="1" tabSelected="1" workbookViewId="0"/>
  </sheetViews>
  <sheetFormatPr defaultColWidth="9.109375" defaultRowHeight="13.2" x14ac:dyDescent="0.25"/>
  <cols>
    <col min="1" max="1" width="1.88671875" style="2" customWidth="1"/>
    <col min="2" max="2" width="5.109375" style="2" bestFit="1" customWidth="1"/>
    <col min="3" max="3" width="14.44140625" style="2" customWidth="1"/>
    <col min="4" max="4" width="7.5546875" style="2" customWidth="1"/>
    <col min="5" max="10" width="7" style="2" customWidth="1"/>
    <col min="11" max="11" width="7.5546875" style="2" customWidth="1"/>
    <col min="12" max="17" width="7" style="2" customWidth="1"/>
    <col min="18" max="18" width="30.88671875" style="2" customWidth="1"/>
    <col min="19" max="19" width="9.109375" style="2" customWidth="1"/>
    <col min="20" max="16384" width="9.109375" style="2"/>
  </cols>
  <sheetData>
    <row r="1" spans="2:17" ht="18" x14ac:dyDescent="0.35">
      <c r="B1" s="1" t="str">
        <f>[1]הוראות!B21</f>
        <v>נספח א4 - מספרי בקשות למשיכת כספים או לקבלת קצבת זקנה (גמל)</v>
      </c>
    </row>
    <row r="2" spans="2:17" ht="14.25" customHeight="1" x14ac:dyDescent="0.25">
      <c r="B2" s="3" t="str">
        <f>[1]הוראות!B13</f>
        <v>קרן השתלמות של עובדי חברת חשמל בע"מ</v>
      </c>
    </row>
    <row r="3" spans="2:17" ht="14.25" customHeight="1" x14ac:dyDescent="0.3">
      <c r="B3" s="4" t="str">
        <f>CONCATENATE([1]הוראות!Z13,[1]הוראות!F13)</f>
        <v>הנתונים ביחידות בודדות לשנת 2022</v>
      </c>
    </row>
    <row r="4" spans="2:17" ht="14.25" customHeight="1" x14ac:dyDescent="0.25">
      <c r="B4" s="5"/>
      <c r="C4" s="5" t="s">
        <v>0</v>
      </c>
    </row>
    <row r="5" spans="2:17" ht="18" customHeight="1" x14ac:dyDescent="0.35">
      <c r="C5" s="6"/>
      <c r="G5" s="7" t="s">
        <v>1</v>
      </c>
    </row>
    <row r="6" spans="2:17" ht="14.25" customHeight="1" x14ac:dyDescent="0.25">
      <c r="C6" s="6"/>
    </row>
    <row r="8" spans="2:17" ht="25.5" customHeight="1" x14ac:dyDescent="0.25">
      <c r="B8" s="8"/>
      <c r="C8" s="9" t="s">
        <v>2</v>
      </c>
      <c r="D8" s="10" t="s">
        <v>3</v>
      </c>
      <c r="E8" s="11"/>
      <c r="F8" s="11"/>
      <c r="G8" s="11"/>
      <c r="H8" s="11"/>
      <c r="I8" s="11"/>
      <c r="J8" s="12"/>
      <c r="K8" s="13" t="s">
        <v>4</v>
      </c>
      <c r="L8" s="13"/>
      <c r="M8" s="13"/>
      <c r="N8" s="13"/>
      <c r="O8" s="13"/>
      <c r="P8" s="13"/>
      <c r="Q8" s="13"/>
    </row>
    <row r="9" spans="2:17" ht="40.5" customHeight="1" x14ac:dyDescent="0.25">
      <c r="B9" s="14"/>
      <c r="C9" s="15"/>
      <c r="D9" s="16" t="s">
        <v>5</v>
      </c>
      <c r="E9" s="17" t="s">
        <v>6</v>
      </c>
      <c r="F9" s="18" t="s">
        <v>7</v>
      </c>
      <c r="G9" s="18" t="s">
        <v>8</v>
      </c>
      <c r="H9" s="18" t="s">
        <v>9</v>
      </c>
      <c r="I9" s="19" t="s">
        <v>10</v>
      </c>
      <c r="J9" s="20" t="s">
        <v>11</v>
      </c>
      <c r="K9" s="21" t="str">
        <f>D9</f>
        <v>מספר הבקשות הכולל</v>
      </c>
      <c r="L9" s="17" t="s">
        <v>6</v>
      </c>
      <c r="M9" s="18" t="s">
        <v>7</v>
      </c>
      <c r="N9" s="18" t="s">
        <v>12</v>
      </c>
      <c r="O9" s="18" t="s">
        <v>10</v>
      </c>
      <c r="P9" s="19" t="s">
        <v>13</v>
      </c>
      <c r="Q9" s="22" t="s">
        <v>14</v>
      </c>
    </row>
    <row r="10" spans="2:17" x14ac:dyDescent="0.25">
      <c r="B10" s="23"/>
      <c r="C10" s="24"/>
      <c r="D10" s="25" t="s">
        <v>15</v>
      </c>
      <c r="E10" s="26" t="s">
        <v>16</v>
      </c>
      <c r="F10" s="26" t="s">
        <v>17</v>
      </c>
      <c r="G10" s="26" t="s">
        <v>18</v>
      </c>
      <c r="H10" s="26" t="s">
        <v>19</v>
      </c>
      <c r="I10" s="26" t="s">
        <v>20</v>
      </c>
      <c r="J10" s="27" t="s">
        <v>21</v>
      </c>
      <c r="K10" s="28" t="s">
        <v>22</v>
      </c>
      <c r="L10" s="26" t="s">
        <v>23</v>
      </c>
      <c r="M10" s="29" t="s">
        <v>24</v>
      </c>
      <c r="N10" s="29" t="s">
        <v>25</v>
      </c>
      <c r="O10" s="26" t="s">
        <v>26</v>
      </c>
      <c r="P10" s="29" t="s">
        <v>27</v>
      </c>
      <c r="Q10" s="30" t="s">
        <v>28</v>
      </c>
    </row>
    <row r="11" spans="2:17" ht="26.4" x14ac:dyDescent="0.25">
      <c r="B11" s="31" t="s">
        <v>29</v>
      </c>
      <c r="C11" s="32" t="s">
        <v>30</v>
      </c>
      <c r="D11" s="33">
        <v>27</v>
      </c>
      <c r="E11" s="34"/>
      <c r="F11" s="34"/>
      <c r="G11" s="34"/>
      <c r="H11" s="34"/>
      <c r="I11" s="34"/>
      <c r="J11" s="35"/>
      <c r="K11" s="33"/>
      <c r="L11" s="34"/>
      <c r="M11" s="34"/>
      <c r="N11" s="34"/>
      <c r="O11" s="34"/>
      <c r="P11" s="34"/>
      <c r="Q11" s="36"/>
    </row>
    <row r="12" spans="2:17" ht="26.4" x14ac:dyDescent="0.25">
      <c r="B12" s="31" t="s">
        <v>31</v>
      </c>
      <c r="C12" s="32" t="s">
        <v>32</v>
      </c>
      <c r="D12" s="33">
        <v>739</v>
      </c>
      <c r="E12" s="34"/>
      <c r="F12" s="34"/>
      <c r="G12" s="34"/>
      <c r="H12" s="34"/>
      <c r="I12" s="37"/>
      <c r="J12" s="38"/>
      <c r="K12" s="33"/>
      <c r="L12" s="34"/>
      <c r="M12" s="34"/>
      <c r="N12" s="34"/>
      <c r="O12" s="34"/>
      <c r="P12" s="34"/>
      <c r="Q12" s="36"/>
    </row>
    <row r="13" spans="2:17" ht="26.4" x14ac:dyDescent="0.25">
      <c r="B13" s="39" t="s">
        <v>33</v>
      </c>
      <c r="C13" s="32" t="s">
        <v>34</v>
      </c>
      <c r="D13" s="33">
        <v>16</v>
      </c>
      <c r="E13" s="34"/>
      <c r="F13" s="34"/>
      <c r="G13" s="34"/>
      <c r="H13" s="34"/>
      <c r="I13" s="37"/>
      <c r="J13" s="38"/>
      <c r="K13" s="33"/>
      <c r="L13" s="34"/>
      <c r="M13" s="34"/>
      <c r="N13" s="34"/>
      <c r="O13" s="34"/>
      <c r="P13" s="34"/>
      <c r="Q13" s="36"/>
    </row>
    <row r="14" spans="2:17" ht="38.25" customHeight="1" x14ac:dyDescent="0.25">
      <c r="B14" s="31" t="s">
        <v>35</v>
      </c>
      <c r="C14" s="32" t="s">
        <v>36</v>
      </c>
      <c r="D14" s="40">
        <f>SUM(E14:J14)</f>
        <v>724</v>
      </c>
      <c r="E14" s="41">
        <v>175</v>
      </c>
      <c r="F14" s="41">
        <v>436</v>
      </c>
      <c r="G14" s="41">
        <v>48</v>
      </c>
      <c r="H14" s="41">
        <v>24</v>
      </c>
      <c r="I14" s="42">
        <v>37</v>
      </c>
      <c r="J14" s="43">
        <v>4</v>
      </c>
      <c r="K14" s="40">
        <f>SUM(L14:Q14)</f>
        <v>0</v>
      </c>
      <c r="L14" s="41"/>
      <c r="M14" s="41"/>
      <c r="N14" s="41"/>
      <c r="O14" s="41"/>
      <c r="P14" s="42"/>
      <c r="Q14" s="44"/>
    </row>
    <row r="15" spans="2:17" ht="39.6" x14ac:dyDescent="0.25">
      <c r="B15" s="39" t="s">
        <v>37</v>
      </c>
      <c r="C15" s="32" t="s">
        <v>38</v>
      </c>
      <c r="D15" s="40">
        <f>IF(D11+D12-D14-D13=0,"",D11+D12-D14-D13)</f>
        <v>26</v>
      </c>
      <c r="E15" s="34"/>
      <c r="F15" s="34"/>
      <c r="G15" s="34"/>
      <c r="H15" s="34"/>
      <c r="I15" s="37"/>
      <c r="J15" s="38"/>
      <c r="K15" s="40" t="str">
        <f>IF(K11+K12-K14-K13=0,"",K11+K12-K14-K13)</f>
        <v/>
      </c>
      <c r="L15" s="34"/>
      <c r="M15" s="34"/>
      <c r="N15" s="34"/>
      <c r="O15" s="34"/>
      <c r="P15" s="34"/>
      <c r="Q15" s="36"/>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7FDB9796-5A94-4A24-AEE0-74AFF605B6DE}"/>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0D81-5848-4B5A-9B9F-14B41248932A}">
  <sheetPr>
    <tabColor indexed="46"/>
  </sheetPr>
  <dimension ref="B1:X15"/>
  <sheetViews>
    <sheetView showZeros="0" rightToLeft="1" workbookViewId="0"/>
  </sheetViews>
  <sheetFormatPr defaultColWidth="9.109375" defaultRowHeight="13.2" x14ac:dyDescent="0.25"/>
  <cols>
    <col min="1" max="1" width="2.109375" style="2" customWidth="1"/>
    <col min="2" max="2" width="5.109375" style="2" bestFit="1" customWidth="1"/>
    <col min="3" max="3" width="14.44140625" style="2" customWidth="1"/>
    <col min="4" max="4" width="6.88671875" style="2" bestFit="1" customWidth="1"/>
    <col min="5" max="5" width="5.88671875" style="2" bestFit="1" customWidth="1"/>
    <col min="6" max="6" width="5.6640625" style="2" customWidth="1"/>
    <col min="7" max="9" width="5.88671875" style="2" bestFit="1" customWidth="1"/>
    <col min="10" max="10" width="6.44140625" style="2" bestFit="1" customWidth="1"/>
    <col min="11" max="11" width="6.88671875" style="2" bestFit="1" customWidth="1"/>
    <col min="12" max="12" width="5.88671875" style="2" bestFit="1" customWidth="1"/>
    <col min="13" max="13" width="5.88671875" style="2" customWidth="1"/>
    <col min="14" max="16" width="5.88671875" style="2" bestFit="1" customWidth="1"/>
    <col min="17" max="17" width="6.44140625" style="2" bestFit="1" customWidth="1"/>
    <col min="18" max="18" width="6.88671875" style="2" bestFit="1" customWidth="1"/>
    <col min="19" max="19" width="5.88671875" style="2" bestFit="1" customWidth="1"/>
    <col min="20" max="20" width="5.88671875" style="2" customWidth="1"/>
    <col min="21" max="23" width="5.88671875" style="2" bestFit="1" customWidth="1"/>
    <col min="24" max="24" width="6.44140625" style="2" bestFit="1" customWidth="1"/>
    <col min="25" max="25" width="9.109375" style="2" customWidth="1"/>
    <col min="26" max="16384" width="9.109375" style="2"/>
  </cols>
  <sheetData>
    <row r="1" spans="2:24" ht="18" x14ac:dyDescent="0.35">
      <c r="B1" s="1" t="str">
        <f>[1]הוראות!B24</f>
        <v>נספח א5 - מספרי בקשות להעברת כספים בין קופות גמל או בין מסלולי השקעה (גמל)</v>
      </c>
    </row>
    <row r="2" spans="2:24" ht="21" x14ac:dyDescent="0.25">
      <c r="B2" s="3" t="str">
        <f>[1]הוראות!B13</f>
        <v>קרן השתלמות של עובדי חברת חשמל בע"מ</v>
      </c>
    </row>
    <row r="3" spans="2:24" ht="15.6" x14ac:dyDescent="0.3">
      <c r="B3" s="4" t="str">
        <f>CONCATENATE([1]הוראות!Z13,[1]הוראות!F13)</f>
        <v>הנתונים ביחידות בודדות לשנת 2022</v>
      </c>
    </row>
    <row r="4" spans="2:24" x14ac:dyDescent="0.25">
      <c r="C4" s="5" t="s">
        <v>0</v>
      </c>
    </row>
    <row r="5" spans="2:24" ht="18" x14ac:dyDescent="0.35">
      <c r="C5" s="6"/>
      <c r="J5" s="7" t="s">
        <v>39</v>
      </c>
    </row>
    <row r="6" spans="2:24" ht="13.8" x14ac:dyDescent="0.25">
      <c r="C6" s="6"/>
    </row>
    <row r="8" spans="2:24" ht="28.5" customHeight="1" x14ac:dyDescent="0.25">
      <c r="B8" s="8"/>
      <c r="C8" s="9" t="s">
        <v>2</v>
      </c>
      <c r="D8" s="10" t="s">
        <v>40</v>
      </c>
      <c r="E8" s="11"/>
      <c r="F8" s="11"/>
      <c r="G8" s="11"/>
      <c r="H8" s="11"/>
      <c r="I8" s="11"/>
      <c r="J8" s="12"/>
      <c r="K8" s="10" t="s">
        <v>41</v>
      </c>
      <c r="L8" s="11"/>
      <c r="M8" s="11"/>
      <c r="N8" s="11"/>
      <c r="O8" s="11"/>
      <c r="P8" s="11"/>
      <c r="Q8" s="12"/>
      <c r="R8" s="10" t="s">
        <v>42</v>
      </c>
      <c r="S8" s="11"/>
      <c r="T8" s="11"/>
      <c r="U8" s="11"/>
      <c r="V8" s="11"/>
      <c r="W8" s="11"/>
      <c r="X8" s="12"/>
    </row>
    <row r="9" spans="2:24" ht="39.6" x14ac:dyDescent="0.25">
      <c r="B9" s="14"/>
      <c r="C9" s="15"/>
      <c r="D9" s="21" t="s">
        <v>5</v>
      </c>
      <c r="E9" s="18" t="s">
        <v>6</v>
      </c>
      <c r="F9" s="18" t="s">
        <v>43</v>
      </c>
      <c r="G9" s="18" t="s">
        <v>44</v>
      </c>
      <c r="H9" s="45" t="s">
        <v>45</v>
      </c>
      <c r="I9" s="19" t="s">
        <v>46</v>
      </c>
      <c r="J9" s="46" t="s">
        <v>47</v>
      </c>
      <c r="K9" s="47" t="s">
        <v>5</v>
      </c>
      <c r="L9" s="18" t="s">
        <v>48</v>
      </c>
      <c r="M9" s="18" t="s">
        <v>49</v>
      </c>
      <c r="N9" s="18" t="s">
        <v>7</v>
      </c>
      <c r="O9" s="18" t="s">
        <v>8</v>
      </c>
      <c r="P9" s="19" t="s">
        <v>9</v>
      </c>
      <c r="Q9" s="46" t="s">
        <v>50</v>
      </c>
      <c r="R9" s="47" t="s">
        <v>5</v>
      </c>
      <c r="S9" s="18" t="s">
        <v>48</v>
      </c>
      <c r="T9" s="18" t="s">
        <v>49</v>
      </c>
      <c r="U9" s="18" t="s">
        <v>7</v>
      </c>
      <c r="V9" s="18" t="s">
        <v>8</v>
      </c>
      <c r="W9" s="19" t="s">
        <v>9</v>
      </c>
      <c r="X9" s="46" t="s">
        <v>50</v>
      </c>
    </row>
    <row r="10" spans="2:24" x14ac:dyDescent="0.25">
      <c r="B10" s="23"/>
      <c r="C10" s="24"/>
      <c r="D10" s="26" t="s">
        <v>15</v>
      </c>
      <c r="E10" s="26" t="s">
        <v>16</v>
      </c>
      <c r="F10" s="29" t="s">
        <v>17</v>
      </c>
      <c r="G10" s="26" t="s">
        <v>18</v>
      </c>
      <c r="H10" s="29" t="s">
        <v>19</v>
      </c>
      <c r="I10" s="29" t="s">
        <v>20</v>
      </c>
      <c r="J10" s="29" t="s">
        <v>21</v>
      </c>
      <c r="K10" s="28" t="s">
        <v>22</v>
      </c>
      <c r="L10" s="26" t="s">
        <v>23</v>
      </c>
      <c r="M10" s="29" t="s">
        <v>24</v>
      </c>
      <c r="N10" s="26" t="s">
        <v>25</v>
      </c>
      <c r="O10" s="29" t="s">
        <v>26</v>
      </c>
      <c r="P10" s="29" t="s">
        <v>27</v>
      </c>
      <c r="Q10" s="30" t="s">
        <v>28</v>
      </c>
      <c r="R10" s="26" t="s">
        <v>51</v>
      </c>
      <c r="S10" s="26" t="s">
        <v>52</v>
      </c>
      <c r="T10" s="29" t="s">
        <v>53</v>
      </c>
      <c r="U10" s="26" t="s">
        <v>54</v>
      </c>
      <c r="V10" s="29" t="s">
        <v>55</v>
      </c>
      <c r="W10" s="29" t="s">
        <v>56</v>
      </c>
      <c r="X10" s="30" t="s">
        <v>57</v>
      </c>
    </row>
    <row r="11" spans="2:24" ht="26.4" x14ac:dyDescent="0.25">
      <c r="B11" s="31" t="s">
        <v>29</v>
      </c>
      <c r="C11" s="32" t="s">
        <v>30</v>
      </c>
      <c r="D11" s="33">
        <v>188</v>
      </c>
      <c r="E11" s="34"/>
      <c r="F11" s="34"/>
      <c r="G11" s="34"/>
      <c r="H11" s="48"/>
      <c r="I11" s="37"/>
      <c r="J11" s="34"/>
      <c r="K11" s="33">
        <v>6</v>
      </c>
      <c r="L11" s="34"/>
      <c r="M11" s="34"/>
      <c r="N11" s="34"/>
      <c r="O11" s="34"/>
      <c r="P11" s="37"/>
      <c r="Q11" s="36"/>
      <c r="R11" s="33">
        <v>0</v>
      </c>
      <c r="S11" s="34"/>
      <c r="T11" s="34"/>
      <c r="U11" s="34"/>
      <c r="V11" s="34"/>
      <c r="W11" s="37"/>
      <c r="X11" s="36"/>
    </row>
    <row r="12" spans="2:24" ht="26.4" x14ac:dyDescent="0.25">
      <c r="B12" s="31" t="s">
        <v>31</v>
      </c>
      <c r="C12" s="32" t="s">
        <v>32</v>
      </c>
      <c r="D12" s="33">
        <v>894</v>
      </c>
      <c r="E12" s="34"/>
      <c r="F12" s="34"/>
      <c r="G12" s="34"/>
      <c r="H12" s="34"/>
      <c r="I12" s="37"/>
      <c r="J12" s="34"/>
      <c r="K12" s="33">
        <v>86</v>
      </c>
      <c r="L12" s="34"/>
      <c r="M12" s="34"/>
      <c r="N12" s="34"/>
      <c r="O12" s="34"/>
      <c r="P12" s="37"/>
      <c r="Q12" s="36"/>
      <c r="R12" s="33">
        <v>0</v>
      </c>
      <c r="S12" s="34"/>
      <c r="T12" s="34"/>
      <c r="U12" s="34"/>
      <c r="V12" s="34"/>
      <c r="W12" s="37"/>
      <c r="X12" s="36"/>
    </row>
    <row r="13" spans="2:24" ht="26.4" x14ac:dyDescent="0.25">
      <c r="B13" s="39" t="s">
        <v>33</v>
      </c>
      <c r="C13" s="32" t="s">
        <v>34</v>
      </c>
      <c r="D13" s="33">
        <v>24</v>
      </c>
      <c r="E13" s="34"/>
      <c r="F13" s="34"/>
      <c r="G13" s="34"/>
      <c r="H13" s="34"/>
      <c r="I13" s="37"/>
      <c r="J13" s="34"/>
      <c r="K13" s="33">
        <v>7</v>
      </c>
      <c r="L13" s="34"/>
      <c r="M13" s="34"/>
      <c r="N13" s="34"/>
      <c r="O13" s="34"/>
      <c r="P13" s="37"/>
      <c r="Q13" s="36"/>
      <c r="R13" s="33">
        <v>0</v>
      </c>
      <c r="S13" s="34"/>
      <c r="T13" s="34"/>
      <c r="U13" s="34"/>
      <c r="V13" s="34"/>
      <c r="W13" s="37"/>
      <c r="X13" s="36"/>
    </row>
    <row r="14" spans="2:24" ht="39.6" x14ac:dyDescent="0.25">
      <c r="B14" s="31" t="s">
        <v>35</v>
      </c>
      <c r="C14" s="32" t="s">
        <v>36</v>
      </c>
      <c r="D14" s="40">
        <f>SUM(E14:J14)</f>
        <v>839</v>
      </c>
      <c r="E14" s="41">
        <v>0</v>
      </c>
      <c r="F14" s="41">
        <v>735</v>
      </c>
      <c r="G14" s="41">
        <v>93</v>
      </c>
      <c r="H14" s="41">
        <v>11</v>
      </c>
      <c r="I14" s="42">
        <v>0</v>
      </c>
      <c r="J14" s="44">
        <v>0</v>
      </c>
      <c r="K14" s="40">
        <f>SUM(L14:Q14)</f>
        <v>78</v>
      </c>
      <c r="L14" s="41">
        <v>14</v>
      </c>
      <c r="M14" s="41">
        <v>0</v>
      </c>
      <c r="N14" s="41">
        <v>0</v>
      </c>
      <c r="O14" s="41">
        <v>7</v>
      </c>
      <c r="P14" s="42">
        <v>13</v>
      </c>
      <c r="Q14" s="44">
        <v>44</v>
      </c>
      <c r="R14" s="40">
        <f>SUM(S14:X14)</f>
        <v>0</v>
      </c>
      <c r="S14" s="41">
        <v>0</v>
      </c>
      <c r="T14" s="41">
        <v>0</v>
      </c>
      <c r="U14" s="41">
        <v>0</v>
      </c>
      <c r="V14" s="41">
        <v>0</v>
      </c>
      <c r="W14" s="42">
        <v>0</v>
      </c>
      <c r="X14" s="44">
        <v>0</v>
      </c>
    </row>
    <row r="15" spans="2:24" ht="39.6" x14ac:dyDescent="0.25">
      <c r="B15" s="39" t="s">
        <v>37</v>
      </c>
      <c r="C15" s="32" t="s">
        <v>38</v>
      </c>
      <c r="D15" s="40">
        <f>IF(D11+D12-D14-D13=0,"",D11+D12-D14-D13)</f>
        <v>219</v>
      </c>
      <c r="E15" s="34"/>
      <c r="F15" s="34"/>
      <c r="G15" s="34"/>
      <c r="H15" s="34"/>
      <c r="I15" s="37"/>
      <c r="J15" s="34"/>
      <c r="K15" s="40">
        <f>IF(K11+K12-K14-K13=0,"",K11+K12-K14-K13)</f>
        <v>7</v>
      </c>
      <c r="L15" s="34"/>
      <c r="M15" s="34"/>
      <c r="N15" s="34"/>
      <c r="O15" s="34"/>
      <c r="P15" s="37"/>
      <c r="Q15" s="36"/>
      <c r="R15" s="40" t="str">
        <f>IF(R11+R12-R14-R13=0,"",R11+R12-R14-R13)</f>
        <v/>
      </c>
      <c r="S15" s="34"/>
      <c r="T15" s="34"/>
      <c r="U15" s="34"/>
      <c r="V15" s="34"/>
      <c r="W15" s="37"/>
      <c r="X15" s="3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163EEC7-D922-4A37-BFD6-E42E88E109A4}"/>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2323-66F4-4A17-940C-B82B99DBBC02}">
  <sheetPr>
    <tabColor indexed="44"/>
  </sheetPr>
  <dimension ref="B1:P16"/>
  <sheetViews>
    <sheetView rightToLeft="1" workbookViewId="0"/>
  </sheetViews>
  <sheetFormatPr defaultColWidth="9.109375" defaultRowHeight="13.2" x14ac:dyDescent="0.25"/>
  <cols>
    <col min="1" max="1" width="2.44140625" style="49" customWidth="1"/>
    <col min="2" max="2" width="21" style="49" customWidth="1"/>
    <col min="3" max="8" width="6.33203125" style="49" customWidth="1"/>
    <col min="9" max="9" width="7.44140625" style="49" customWidth="1"/>
    <col min="10" max="10" width="7" style="49" customWidth="1"/>
    <col min="11" max="15" width="5.88671875" style="49" customWidth="1"/>
    <col min="16" max="16" width="7.88671875" style="49" customWidth="1"/>
    <col min="17" max="31" width="9.109375" style="49" customWidth="1"/>
    <col min="32" max="16384" width="9.109375" style="49"/>
  </cols>
  <sheetData>
    <row r="1" spans="2:16" ht="18" x14ac:dyDescent="0.35">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3" t="str">
        <f>[1]הוראות!B13</f>
        <v>קרן השתלמות של עובדי חברת חשמל בע"מ</v>
      </c>
      <c r="C2" s="2"/>
      <c r="D2" s="2"/>
      <c r="E2" s="2"/>
      <c r="F2" s="2"/>
      <c r="G2" s="2"/>
      <c r="H2" s="2"/>
      <c r="I2" s="2"/>
      <c r="J2" s="2"/>
      <c r="K2" s="2"/>
      <c r="L2" s="2"/>
      <c r="M2" s="2"/>
      <c r="N2" s="2"/>
      <c r="O2" s="2"/>
      <c r="P2" s="2"/>
    </row>
    <row r="3" spans="2:16" ht="15.6" x14ac:dyDescent="0.3">
      <c r="B3" s="4" t="str">
        <f>CONCATENATE([1]הוראות!Z13,[1]הוראות!F13)</f>
        <v>הנתונים ביחידות בודדות לשנת 2022</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ht="28.5" customHeight="1" x14ac:dyDescent="0.25">
      <c r="B7" s="9" t="s">
        <v>58</v>
      </c>
      <c r="C7" s="10" t="s">
        <v>3</v>
      </c>
      <c r="D7" s="11"/>
      <c r="E7" s="11"/>
      <c r="F7" s="11"/>
      <c r="G7" s="11"/>
      <c r="H7" s="11"/>
      <c r="I7" s="12"/>
      <c r="J7" s="10" t="s">
        <v>4</v>
      </c>
      <c r="K7" s="11"/>
      <c r="L7" s="11"/>
      <c r="M7" s="11"/>
      <c r="N7" s="11"/>
      <c r="O7" s="11"/>
      <c r="P7" s="12"/>
    </row>
    <row r="8" spans="2:16" ht="28.5" customHeight="1" x14ac:dyDescent="0.25">
      <c r="B8" s="15"/>
      <c r="C8" s="16" t="s">
        <v>59</v>
      </c>
      <c r="D8" s="17" t="s">
        <v>6</v>
      </c>
      <c r="E8" s="18" t="s">
        <v>7</v>
      </c>
      <c r="F8" s="18" t="s">
        <v>8</v>
      </c>
      <c r="G8" s="18" t="s">
        <v>9</v>
      </c>
      <c r="H8" s="19" t="s">
        <v>10</v>
      </c>
      <c r="I8" s="22" t="s">
        <v>11</v>
      </c>
      <c r="J8" s="21" t="str">
        <f>C8</f>
        <v>סה"כ</v>
      </c>
      <c r="K8" s="17" t="s">
        <v>6</v>
      </c>
      <c r="L8" s="18" t="s">
        <v>7</v>
      </c>
      <c r="M8" s="18" t="s">
        <v>12</v>
      </c>
      <c r="N8" s="18" t="s">
        <v>10</v>
      </c>
      <c r="O8" s="19" t="s">
        <v>13</v>
      </c>
      <c r="P8" s="22" t="s">
        <v>14</v>
      </c>
    </row>
    <row r="9" spans="2:16" x14ac:dyDescent="0.25">
      <c r="B9" s="24"/>
      <c r="C9" s="25" t="s">
        <v>15</v>
      </c>
      <c r="D9" s="26" t="s">
        <v>16</v>
      </c>
      <c r="E9" s="26" t="s">
        <v>17</v>
      </c>
      <c r="F9" s="26" t="s">
        <v>18</v>
      </c>
      <c r="G9" s="26" t="s">
        <v>19</v>
      </c>
      <c r="H9" s="29" t="s">
        <v>20</v>
      </c>
      <c r="I9" s="30" t="s">
        <v>21</v>
      </c>
      <c r="J9" s="28" t="s">
        <v>22</v>
      </c>
      <c r="K9" s="26" t="s">
        <v>23</v>
      </c>
      <c r="L9" s="26" t="s">
        <v>24</v>
      </c>
      <c r="M9" s="50" t="s">
        <v>25</v>
      </c>
      <c r="N9" s="29" t="s">
        <v>26</v>
      </c>
      <c r="O9" s="29" t="s">
        <v>27</v>
      </c>
      <c r="P9" s="30" t="s">
        <v>28</v>
      </c>
    </row>
    <row r="10" spans="2:16" ht="27" customHeight="1" x14ac:dyDescent="0.25">
      <c r="B10" s="32" t="s">
        <v>36</v>
      </c>
      <c r="C10" s="51">
        <f>IF('נספח א4 - G'!$D$14=0,"",'נספח א4 - G'!D14/'נספח א4 - G'!$D$14)</f>
        <v>1</v>
      </c>
      <c r="D10" s="51">
        <f>IF('נספח א4 - G'!$D$14=0,"",'נספח א4 - G'!E14/'נספח א4 - G'!$D$14)</f>
        <v>0.24171270718232044</v>
      </c>
      <c r="E10" s="51">
        <f>IF('נספח א4 - G'!$D$14=0,"",'נספח א4 - G'!F14/'נספח א4 - G'!$D$14)</f>
        <v>0.60220994475138123</v>
      </c>
      <c r="F10" s="51">
        <f>IF('נספח א4 - G'!$D$14=0,"",'נספח א4 - G'!G14/'נספח א4 - G'!$D$14)</f>
        <v>6.6298342541436461E-2</v>
      </c>
      <c r="G10" s="51">
        <f>IF('נספח א4 - G'!$D$14=0,"",'נספח א4 - G'!H14/'נספח א4 - G'!$D$14)</f>
        <v>3.3149171270718231E-2</v>
      </c>
      <c r="H10" s="51">
        <f>IF('נספח א4 - G'!$D$14=0,"",'נספח א4 - G'!I14/'נספח א4 - G'!$D$14)</f>
        <v>5.1104972375690609E-2</v>
      </c>
      <c r="I10" s="51">
        <f>IF('נספח א4 - G'!$D$14=0,"",'נספח א4 - G'!J14/'נספח א4 - G'!$D$14)</f>
        <v>5.5248618784530384E-3</v>
      </c>
      <c r="J10" s="51" t="str">
        <f>IF('נספח א4 - G'!$K$14=0,"",'נספח א4 - G'!K14/'נספח א4 - G'!$K$14)</f>
        <v/>
      </c>
      <c r="K10" s="51" t="str">
        <f>IF('נספח א4 - G'!$K$14=0,"",'נספח א4 - G'!L14/'נספח א4 - G'!$K$14)</f>
        <v/>
      </c>
      <c r="L10" s="51" t="str">
        <f>IF('נספח א4 - G'!$K$14=0,"",'נספח א4 - G'!M14/'נספח א4 - G'!$K$14)</f>
        <v/>
      </c>
      <c r="M10" s="51" t="str">
        <f>IF('נספח א4 - G'!$K$14=0,"",'נספח א4 - G'!N14/'נספח א4 - G'!$K$14)</f>
        <v/>
      </c>
      <c r="N10" s="51" t="str">
        <f>IF('נספח א4 - G'!$K$14=0,"",'נספח א4 - G'!O14/'נספח א4 - G'!$K$14)</f>
        <v/>
      </c>
      <c r="O10" s="51" t="str">
        <f>IF('נספח א4 - G'!$K$14=0,"",'נספח א4 - G'!P14/'נספח א4 - G'!$K$14)</f>
        <v/>
      </c>
      <c r="P10" s="52" t="str">
        <f>IF('נספח א4 - G'!$K$14=0,"",'נספח א4 - G'!Q14/'נספח א4 - G'!$K$14)</f>
        <v/>
      </c>
    </row>
    <row r="11" spans="2:16" x14ac:dyDescent="0.25">
      <c r="B11" s="2"/>
      <c r="C11" s="2"/>
      <c r="D11" s="2"/>
      <c r="E11" s="2"/>
      <c r="F11" s="2"/>
      <c r="G11" s="2"/>
      <c r="H11" s="2"/>
      <c r="I11" s="53"/>
      <c r="J11" s="2"/>
      <c r="K11" s="2"/>
      <c r="L11" s="2"/>
      <c r="M11" s="2"/>
      <c r="N11" s="2"/>
      <c r="O11" s="2"/>
      <c r="P11" s="2"/>
    </row>
    <row r="12" spans="2:16" x14ac:dyDescent="0.25">
      <c r="B12" s="54" t="s">
        <v>60</v>
      </c>
      <c r="C12" s="55"/>
      <c r="D12" s="55"/>
      <c r="E12" s="55"/>
      <c r="F12" s="55"/>
      <c r="G12" s="55"/>
      <c r="H12" s="55"/>
      <c r="I12" s="55"/>
      <c r="J12" s="55"/>
      <c r="K12" s="55"/>
      <c r="L12" s="55"/>
      <c r="M12" s="55"/>
      <c r="N12" s="55"/>
      <c r="O12" s="55"/>
    </row>
    <row r="13" spans="2:16" ht="29.25" customHeight="1" x14ac:dyDescent="0.25">
      <c r="B13" s="56" t="s">
        <v>61</v>
      </c>
      <c r="C13" s="56"/>
      <c r="D13" s="56"/>
      <c r="E13" s="56"/>
      <c r="F13" s="56"/>
      <c r="G13" s="56"/>
      <c r="H13" s="56"/>
      <c r="I13" s="56"/>
      <c r="J13" s="56"/>
      <c r="K13" s="56"/>
      <c r="L13" s="56"/>
      <c r="M13" s="56"/>
      <c r="N13" s="56"/>
      <c r="O13" s="56"/>
      <c r="P13" s="56"/>
    </row>
    <row r="14" spans="2:16" ht="19.5" customHeight="1" x14ac:dyDescent="0.25">
      <c r="B14" s="56" t="s">
        <v>62</v>
      </c>
      <c r="C14" s="56"/>
      <c r="D14" s="56"/>
      <c r="E14" s="56"/>
      <c r="F14" s="56"/>
      <c r="G14" s="56"/>
      <c r="H14" s="56"/>
      <c r="I14" s="56"/>
      <c r="J14" s="56"/>
      <c r="K14" s="56"/>
      <c r="L14" s="56"/>
      <c r="M14" s="56"/>
      <c r="N14" s="56"/>
      <c r="O14" s="56"/>
      <c r="P14" s="56"/>
    </row>
    <row r="15" spans="2:16" ht="45.75" customHeight="1" x14ac:dyDescent="0.25">
      <c r="B15" s="56" t="s">
        <v>63</v>
      </c>
      <c r="C15" s="56"/>
      <c r="D15" s="56"/>
      <c r="E15" s="56"/>
      <c r="F15" s="56"/>
      <c r="G15" s="56"/>
      <c r="H15" s="56"/>
      <c r="I15" s="56"/>
      <c r="J15" s="56"/>
      <c r="K15" s="56"/>
      <c r="L15" s="56"/>
      <c r="M15" s="56"/>
      <c r="N15" s="56"/>
      <c r="O15" s="56"/>
      <c r="P15" s="56"/>
    </row>
    <row r="16" spans="2:16" x14ac:dyDescent="0.25">
      <c r="B16" s="57"/>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xr:uid="{EC30FD7E-841D-4296-888C-4A6AF9C10194}"/>
  </hyperlink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BACC-6882-4F3F-B85C-EF02C9CC8453}">
  <sheetPr>
    <tabColor indexed="44"/>
  </sheetPr>
  <dimension ref="B1:W16"/>
  <sheetViews>
    <sheetView rightToLeft="1" workbookViewId="0"/>
  </sheetViews>
  <sheetFormatPr defaultColWidth="9.109375" defaultRowHeight="13.2" x14ac:dyDescent="0.25"/>
  <cols>
    <col min="1" max="1" width="1.5546875" style="2" customWidth="1"/>
    <col min="2" max="2" width="21" style="2" customWidth="1"/>
    <col min="3" max="23" width="6" style="2" customWidth="1"/>
    <col min="24" max="24" width="9.109375" style="2" customWidth="1"/>
    <col min="25" max="16384" width="9.109375" style="2"/>
  </cols>
  <sheetData>
    <row r="1" spans="2:23" ht="18" x14ac:dyDescent="0.35">
      <c r="B1" s="1" t="str">
        <f>[1]הוראות!B33</f>
        <v>נספח ב5 - מדדי בקשות להעברת כספים בין קופות גמל או בין מסלולי השקעה (גמל)</v>
      </c>
    </row>
    <row r="2" spans="2:23" ht="21" x14ac:dyDescent="0.25">
      <c r="B2" s="3" t="str">
        <f>[1]הוראות!B13</f>
        <v>קרן השתלמות של עובדי חברת חשמל בע"מ</v>
      </c>
    </row>
    <row r="3" spans="2:23" ht="15.6" x14ac:dyDescent="0.3">
      <c r="B3" s="4" t="str">
        <f>CONCATENATE([1]הוראות!Z13,[1]הוראות!F13)</f>
        <v>הנתונים ביחידות בודדות לשנת 2022</v>
      </c>
    </row>
    <row r="4" spans="2:23" ht="18" x14ac:dyDescent="0.35">
      <c r="B4" s="5" t="s">
        <v>0</v>
      </c>
      <c r="I4" s="7" t="s">
        <v>39</v>
      </c>
    </row>
    <row r="5" spans="2:23" ht="13.8" x14ac:dyDescent="0.25">
      <c r="B5" s="6"/>
    </row>
    <row r="7" spans="2:23" ht="24.75" customHeight="1" x14ac:dyDescent="0.25">
      <c r="B7" s="9" t="s">
        <v>58</v>
      </c>
      <c r="C7" s="10" t="s">
        <v>40</v>
      </c>
      <c r="D7" s="11"/>
      <c r="E7" s="11"/>
      <c r="F7" s="11"/>
      <c r="G7" s="11"/>
      <c r="H7" s="11"/>
      <c r="I7" s="12"/>
      <c r="J7" s="10" t="s">
        <v>41</v>
      </c>
      <c r="K7" s="11"/>
      <c r="L7" s="11"/>
      <c r="M7" s="11"/>
      <c r="N7" s="11"/>
      <c r="O7" s="11"/>
      <c r="P7" s="12"/>
      <c r="Q7" s="10" t="s">
        <v>42</v>
      </c>
      <c r="R7" s="11"/>
      <c r="S7" s="11"/>
      <c r="T7" s="11"/>
      <c r="U7" s="11"/>
      <c r="V7" s="11"/>
      <c r="W7" s="12"/>
    </row>
    <row r="8" spans="2:23" ht="39" customHeight="1" x14ac:dyDescent="0.25">
      <c r="B8" s="15"/>
      <c r="C8" s="21" t="s">
        <v>59</v>
      </c>
      <c r="D8" s="18" t="s">
        <v>6</v>
      </c>
      <c r="E8" s="18" t="s">
        <v>43</v>
      </c>
      <c r="F8" s="18" t="s">
        <v>44</v>
      </c>
      <c r="G8" s="18" t="s">
        <v>45</v>
      </c>
      <c r="H8" s="19" t="s">
        <v>46</v>
      </c>
      <c r="I8" s="46" t="s">
        <v>47</v>
      </c>
      <c r="J8" s="47" t="s">
        <v>59</v>
      </c>
      <c r="K8" s="18" t="s">
        <v>48</v>
      </c>
      <c r="L8" s="18" t="s">
        <v>49</v>
      </c>
      <c r="M8" s="18" t="s">
        <v>7</v>
      </c>
      <c r="N8" s="18" t="s">
        <v>8</v>
      </c>
      <c r="O8" s="19" t="s">
        <v>9</v>
      </c>
      <c r="P8" s="46" t="s">
        <v>50</v>
      </c>
      <c r="Q8" s="47" t="s">
        <v>59</v>
      </c>
      <c r="R8" s="18" t="s">
        <v>48</v>
      </c>
      <c r="S8" s="18" t="s">
        <v>49</v>
      </c>
      <c r="T8" s="18" t="s">
        <v>7</v>
      </c>
      <c r="U8" s="18" t="s">
        <v>8</v>
      </c>
      <c r="V8" s="19" t="s">
        <v>9</v>
      </c>
      <c r="W8" s="46" t="s">
        <v>50</v>
      </c>
    </row>
    <row r="9" spans="2:23" ht="14.25" customHeight="1" x14ac:dyDescent="0.25">
      <c r="B9" s="24"/>
      <c r="C9" s="28" t="s">
        <v>15</v>
      </c>
      <c r="D9" s="26" t="s">
        <v>16</v>
      </c>
      <c r="E9" s="29" t="s">
        <v>17</v>
      </c>
      <c r="F9" s="26" t="s">
        <v>18</v>
      </c>
      <c r="G9" s="26" t="s">
        <v>19</v>
      </c>
      <c r="H9" s="27" t="s">
        <v>20</v>
      </c>
      <c r="I9" s="30" t="s">
        <v>21</v>
      </c>
      <c r="J9" s="50" t="s">
        <v>22</v>
      </c>
      <c r="K9" s="26" t="s">
        <v>23</v>
      </c>
      <c r="L9" s="26" t="s">
        <v>24</v>
      </c>
      <c r="M9" s="50" t="s">
        <v>25</v>
      </c>
      <c r="N9" s="26" t="s">
        <v>26</v>
      </c>
      <c r="O9" s="27" t="s">
        <v>27</v>
      </c>
      <c r="P9" s="30" t="s">
        <v>28</v>
      </c>
      <c r="Q9" s="50" t="s">
        <v>51</v>
      </c>
      <c r="R9" s="26" t="s">
        <v>52</v>
      </c>
      <c r="S9" s="29" t="s">
        <v>53</v>
      </c>
      <c r="T9" s="26" t="s">
        <v>54</v>
      </c>
      <c r="U9" s="26" t="s">
        <v>55</v>
      </c>
      <c r="V9" s="27" t="s">
        <v>56</v>
      </c>
      <c r="W9" s="30" t="s">
        <v>57</v>
      </c>
    </row>
    <row r="10" spans="2:23" ht="26.4" x14ac:dyDescent="0.25">
      <c r="B10" s="32" t="s">
        <v>36</v>
      </c>
      <c r="C10" s="51">
        <f>IF('נספח א5 - G'!$D$14=0,"",'נספח א5 - G'!D14/'נספח א5 - G'!$D$14)</f>
        <v>1</v>
      </c>
      <c r="D10" s="51">
        <f>IF('נספח א5 - G'!$D$14=0,"",'נספח א5 - G'!E14/'נספח א5 - G'!$D$14)</f>
        <v>0</v>
      </c>
      <c r="E10" s="51">
        <f>IF('נספח א5 - G'!$D$14=0,"",'נספח א5 - G'!F14/'נספח א5 - G'!$D$14)</f>
        <v>0.87604290822407627</v>
      </c>
      <c r="F10" s="51">
        <f>IF('נספח א5 - G'!$D$14=0,"",'נספח א5 - G'!G14/'נספח א5 - G'!$D$14)</f>
        <v>0.11084624553039332</v>
      </c>
      <c r="G10" s="51">
        <f>IF('נספח א5 - G'!$D$14=0,"",'נספח א5 - G'!H14/'נספח א5 - G'!$D$14)</f>
        <v>1.3110846245530394E-2</v>
      </c>
      <c r="H10" s="51">
        <f>IF('נספח א5 - G'!$D$14=0,"",'נספח א5 - G'!I14/'נספח א5 - G'!$D$14)</f>
        <v>0</v>
      </c>
      <c r="I10" s="51">
        <f>IF('נספח א5 - G'!$D$14=0,"",'נספח א5 - G'!J14/'נספח א5 - G'!$D$14)</f>
        <v>0</v>
      </c>
      <c r="J10" s="51">
        <f>IF('נספח א5 - G'!$K$14=0,"",'נספח א5 - G'!K14/'נספח א5 - G'!$K$14)</f>
        <v>1</v>
      </c>
      <c r="K10" s="51">
        <f>IF('נספח א5 - G'!$K$14=0,"",'נספח א5 - G'!L14/'נספח א5 - G'!$K$14)</f>
        <v>0.17948717948717949</v>
      </c>
      <c r="L10" s="51">
        <f>IF('נספח א5 - G'!$K$14=0,"",'נספח א5 - G'!M14/'נספח א5 - G'!$K$14)</f>
        <v>0</v>
      </c>
      <c r="M10" s="51">
        <f>IF('נספח א5 - G'!$K$14=0,"",'נספח א5 - G'!N14/'נספח א5 - G'!$K$14)</f>
        <v>0</v>
      </c>
      <c r="N10" s="51">
        <f>IF('נספח א5 - G'!$K$14=0,"",'נספח א5 - G'!O14/'נספח א5 - G'!$K$14)</f>
        <v>8.9743589743589744E-2</v>
      </c>
      <c r="O10" s="51">
        <f>IF('נספח א5 - G'!$K$14=0,"",'נספח א5 - G'!P14/'נספח א5 - G'!$K$14)</f>
        <v>0.16666666666666666</v>
      </c>
      <c r="P10" s="51">
        <f>IF('נספח א5 - G'!$K$14=0,"",'נספח א5 - G'!Q14/'נספח א5 - G'!$K$14)</f>
        <v>0.5641025641025641</v>
      </c>
      <c r="Q10" s="51" t="str">
        <f>IF('נספח א5 - G'!$R$14=0,"",'נספח א5 - G'!R14/'נספח א5 - G'!$R$14)</f>
        <v/>
      </c>
      <c r="R10" s="51" t="str">
        <f>IF('נספח א5 - G'!$R$14=0,"",'נספח א5 - G'!S14/'נספח א5 - G'!$R$14)</f>
        <v/>
      </c>
      <c r="S10" s="51" t="str">
        <f>IF('נספח א5 - G'!$R$14=0,"",'נספח א5 - G'!T14/'נספח א5 - G'!$R$14)</f>
        <v/>
      </c>
      <c r="T10" s="51" t="str">
        <f>IF('נספח א5 - G'!$R$14=0,"",'נספח א5 - G'!U14/'נספח א5 - G'!$R$14)</f>
        <v/>
      </c>
      <c r="U10" s="51" t="str">
        <f>IF('נספח א5 - G'!$R$14=0,"",'נספח א5 - G'!V14/'נספח א5 - G'!$R$14)</f>
        <v/>
      </c>
      <c r="V10" s="51" t="str">
        <f>IF('נספח א5 - G'!$R$14=0,"",'נספח א5 - G'!W14/'נספח א5 - G'!$R$14)</f>
        <v/>
      </c>
      <c r="W10" s="52" t="str">
        <f>IF('נספח א5 - G'!$R$14=0,"",'נספח א5 - G'!X14/'נספח א5 - G'!$R$14)</f>
        <v/>
      </c>
    </row>
    <row r="12" spans="2:23" x14ac:dyDescent="0.25">
      <c r="B12" s="58" t="s">
        <v>60</v>
      </c>
      <c r="C12" s="58"/>
      <c r="D12" s="58"/>
      <c r="E12" s="58"/>
      <c r="F12" s="58"/>
      <c r="G12" s="58"/>
      <c r="H12" s="58"/>
      <c r="I12" s="58"/>
      <c r="J12" s="58"/>
      <c r="K12" s="58"/>
      <c r="L12" s="58"/>
      <c r="M12" s="58"/>
      <c r="N12" s="58"/>
      <c r="O12" s="58"/>
      <c r="P12" s="58"/>
    </row>
    <row r="13" spans="2:23" ht="30.75" customHeight="1" x14ac:dyDescent="0.25">
      <c r="B13" s="56" t="s">
        <v>61</v>
      </c>
      <c r="C13" s="56"/>
      <c r="D13" s="56"/>
      <c r="E13" s="56"/>
      <c r="F13" s="56"/>
      <c r="G13" s="56"/>
      <c r="H13" s="56"/>
      <c r="I13" s="56"/>
      <c r="J13" s="56"/>
      <c r="K13" s="56"/>
      <c r="L13" s="56"/>
      <c r="M13" s="56"/>
      <c r="N13" s="56"/>
      <c r="O13" s="56"/>
      <c r="P13" s="56"/>
    </row>
    <row r="14" spans="2:23" ht="30.75" customHeight="1" x14ac:dyDescent="0.25">
      <c r="B14" s="56" t="s">
        <v>64</v>
      </c>
      <c r="C14" s="56"/>
      <c r="D14" s="56"/>
      <c r="E14" s="56"/>
      <c r="F14" s="56"/>
      <c r="G14" s="56"/>
      <c r="H14" s="56"/>
      <c r="I14" s="56"/>
      <c r="J14" s="56"/>
      <c r="K14" s="56"/>
      <c r="L14" s="56"/>
      <c r="M14" s="56"/>
      <c r="N14" s="56"/>
      <c r="O14" s="56"/>
      <c r="P14" s="56"/>
    </row>
    <row r="15" spans="2:23" ht="31.5" customHeight="1" x14ac:dyDescent="0.25">
      <c r="B15" s="56" t="s">
        <v>65</v>
      </c>
      <c r="C15" s="56"/>
      <c r="D15" s="56"/>
      <c r="E15" s="56"/>
      <c r="F15" s="56"/>
      <c r="G15" s="56"/>
      <c r="H15" s="56"/>
      <c r="I15" s="56"/>
      <c r="J15" s="56"/>
      <c r="K15" s="56"/>
      <c r="L15" s="56"/>
      <c r="M15" s="56"/>
      <c r="N15" s="56"/>
      <c r="O15" s="56"/>
      <c r="P15" s="56"/>
    </row>
    <row r="16" spans="2:23" ht="30.75" customHeight="1" x14ac:dyDescent="0.25">
      <c r="B16" s="56" t="s">
        <v>66</v>
      </c>
      <c r="C16" s="56"/>
      <c r="D16" s="56"/>
      <c r="E16" s="56"/>
      <c r="F16" s="56"/>
      <c r="G16" s="56"/>
      <c r="H16" s="56"/>
      <c r="I16" s="56"/>
      <c r="J16" s="56"/>
      <c r="K16" s="56"/>
      <c r="L16" s="56"/>
      <c r="M16" s="56"/>
      <c r="N16" s="56"/>
      <c r="O16" s="56"/>
      <c r="P16" s="56"/>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xr:uid="{440B68C8-3583-47D4-91E0-9992765EC09C}"/>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2023-01-26T11:19:51Z</dcterms:created>
  <dcterms:modified xsi:type="dcterms:W3CDTF">2023-01-26T11:20:04Z</dcterms:modified>
</cp:coreProperties>
</file>